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245" tabRatio="741"/>
  </bookViews>
  <sheets>
    <sheet name="Баймурзинская ОШ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<sst xmlns="http://schemas.openxmlformats.org/spreadsheetml/2006/main" count="55" uniqueCount="32">
  <si>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</si>
  <si>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"1 "января 2025 г.</t>
  </si>
  <si>
    <t>ГУ "Баймурзинская основная школа отдела образования района Биржан сал"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</si>
  <si>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</si>
  <si>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</si>
  <si>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</si>
  <si>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</si>
  <si>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</si>
  <si>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</si>
  <si>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</si>
  <si>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</si>
  <si>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</si>
  <si>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</si>
  <si>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</si>
  <si>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</si>
  <si>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</si>
  <si>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</si>
  <si>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</si>
  <si>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</si>
  <si>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</si>
  <si>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</si>
  <si>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</si>
  <si>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</si>
  <si>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</si>
  <si>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</si>
  <si>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rPr>
        <b/>
        <sz val="16"/>
        <color theme="1"/>
        <rFont val="Arial Narrow"/>
        <charset val="204"/>
      </rPr>
      <t xml:space="preserve">3.3. Прочий педагогический персонал 
</t>
    </r>
    <r>
      <rPr>
        <b/>
        <i/>
        <sz val="14"/>
        <color theme="1"/>
        <rFont val="Arial Narrow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</si>
  <si>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</si>
  <si>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</si>
  <si>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theme="1"/>
        <rFont val="Arial Narrow"/>
        <charset val="204"/>
      </rPr>
      <t xml:space="preserve">3. Коммунальные расходы 
</t>
    </r>
    <r>
      <rPr>
        <i/>
        <sz val="12"/>
        <color theme="1"/>
        <rFont val="Arial Narrow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</si>
  <si>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</si>
  <si>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theme="1"/>
        <rFont val="Arial Narrow"/>
        <charset val="204"/>
      </rPr>
      <t xml:space="preserve">5. Капитальные расходы 
</t>
    </r>
    <r>
      <rPr>
        <i/>
        <sz val="12"/>
        <color theme="1"/>
        <rFont val="Arial Narrow"/>
        <charset val="204"/>
      </rPr>
      <t>(капительный ремонт, приобретение основных средств)</t>
    </r>
  </si>
  <si>
    <r>
      <rPr>
        <b/>
        <sz val="16"/>
        <color theme="1"/>
        <rFont val="Arial Narrow"/>
        <charset val="204"/>
      </rPr>
      <t xml:space="preserve">6. Прочие расходы 
</t>
    </r>
    <r>
      <rPr>
        <i/>
        <sz val="12"/>
        <color theme="1"/>
        <rFont val="Arial Narrow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</si>
</sst>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_-;\-* #\ 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29">
    <font>
      <sz val="11"/>
      <color theme="1"/>
      <name val="Calibri"/>
      <charset val="134"/>
      <scheme val="minor"/>
    </font>
    <font>
      <sz val="16"/>
      <color theme="1"/>
      <name val="Arial Narrow"/>
      <charset val="204"/>
    </font>
    <font>
      <i/>
      <sz val="12"/>
      <color theme="1"/>
      <name val="Arial Narrow"/>
      <charset val="204"/>
    </font>
    <font>
      <b/>
      <sz val="16"/>
      <color theme="1"/>
      <name val="Arial Narrow"/>
      <charset val="204"/>
    </font>
    <font>
      <i/>
      <sz val="10"/>
      <color theme="1"/>
      <name val="Arial Narrow"/>
      <charset val="204"/>
    </font>
    <font>
      <i/>
      <u/>
      <sz val="14"/>
      <color theme="1"/>
      <name val="Arial Narrow"/>
      <charset val="204"/>
    </font>
    <font>
      <i/>
      <sz val="14"/>
      <color theme="1"/>
      <name val="Arial Narrow"/>
      <charset val="204"/>
    </font>
    <font>
      <b/>
      <i/>
      <sz val="10"/>
      <color theme="1"/>
      <name val="Arial Narrow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i/>
      <sz val="14"/>
      <color theme="1"/>
      <name val="Arial Narrow"/>
      <charset val="20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40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180" fontId="1" fillId="0" borderId="0" xfId="0" applyNumberFormat="1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180" fontId="3" fillId="0" borderId="3" xfId="0" applyNumberFormat="1" applyFont="1" applyBorder="1" applyAlignment="1">
      <alignment horizontal="center" vertical="center" wrapText="1"/>
    </xf>
    <xf numFmtId="180" fontId="3" fillId="0" borderId="3" xfId="0" applyNumberFormat="1" applyFont="1" applyBorder="1" applyAlignment="1">
      <alignment horizontal="center" vertical="center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1" fontId="3" fillId="3" borderId="3" xfId="0" applyNumberFormat="1" applyFont="1" applyFill="1" applyBorder="1" applyAlignment="1">
      <alignment horizontal="center"/>
    </xf>
    <xf numFmtId="0" fontId="6" fillId="0" borderId="3" xfId="0" applyFont="1" applyBorder="1"/>
    <xf numFmtId="180" fontId="1" fillId="0" borderId="3" xfId="0" applyNumberFormat="1" applyFont="1" applyBorder="1" applyAlignment="1">
      <alignment horizontal="center"/>
    </xf>
    <xf numFmtId="180" fontId="3" fillId="0" borderId="3" xfId="0" applyNumberFormat="1" applyFont="1" applyBorder="1" applyAlignment="1">
      <alignment horizontal="center"/>
    </xf>
    <xf numFmtId="0" fontId="2" fillId="0" borderId="3" xfId="0" applyFont="1" applyBorder="1"/>
    <xf numFmtId="0" fontId="4" fillId="0" borderId="3" xfId="0" applyFont="1" applyBorder="1"/>
    <xf numFmtId="0" fontId="3" fillId="4" borderId="3" xfId="0" applyFont="1" applyFill="1" applyBorder="1"/>
    <xf numFmtId="0" fontId="4" fillId="4" borderId="3" xfId="0" applyFont="1" applyFill="1" applyBorder="1" applyAlignment="1">
      <alignment horizontal="center" vertical="center" wrapText="1"/>
    </xf>
    <xf numFmtId="180" fontId="3" fillId="4" borderId="3" xfId="0" applyNumberFormat="1" applyFont="1" applyFill="1" applyBorder="1" applyAlignment="1">
      <alignment horizontal="center"/>
    </xf>
    <xf numFmtId="0" fontId="3" fillId="2" borderId="3" xfId="0" applyFont="1" applyFill="1" applyBorder="1"/>
    <xf numFmtId="0" fontId="7" fillId="2" borderId="3" xfId="0" applyFont="1" applyFill="1" applyBorder="1" applyAlignment="1">
      <alignment horizontal="center" vertical="center" wrapText="1"/>
    </xf>
    <xf numFmtId="180" fontId="3" fillId="2" borderId="3" xfId="0" applyNumberFormat="1" applyFont="1" applyFill="1" applyBorder="1" applyAlignment="1">
      <alignment horizontal="center"/>
    </xf>
    <xf numFmtId="0" fontId="6" fillId="2" borderId="3" xfId="0" applyFont="1" applyFill="1" applyBorder="1"/>
    <xf numFmtId="0" fontId="4" fillId="2" borderId="3" xfId="0" applyFont="1" applyFill="1" applyBorder="1" applyAlignment="1">
      <alignment horizontal="center" vertical="center"/>
    </xf>
    <xf numFmtId="180" fontId="1" fillId="0" borderId="3" xfId="0" applyNumberFormat="1" applyFont="1" applyBorder="1"/>
    <xf numFmtId="2" fontId="3" fillId="2" borderId="0" xfId="0" applyNumberFormat="1" applyFont="1" applyFill="1"/>
    <xf numFmtId="0" fontId="4" fillId="2" borderId="3" xfId="0" applyFont="1" applyFill="1" applyBorder="1" applyAlignment="1">
      <alignment horizontal="center" vertical="center" wrapText="1"/>
    </xf>
    <xf numFmtId="2" fontId="1" fillId="0" borderId="3" xfId="0" applyNumberFormat="1" applyFont="1" applyBorder="1"/>
    <xf numFmtId="0" fontId="3" fillId="0" borderId="3" xfId="0" applyFont="1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180" fontId="3" fillId="0" borderId="3" xfId="0" applyNumberFormat="1" applyFont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topLeftCell="A9" workbookViewId="0">
      <pane xSplit="2" ySplit="5" topLeftCell="C14" activePane="bottomRight" state="frozen"/>
      <selection/>
      <selection pane="topRight"/>
      <selection pane="bottomLeft"/>
      <selection pane="bottomRight" activeCell="A37" sqref="A37"/>
    </sheetView>
  </sheetViews>
  <sheetFormatPr defaultColWidth="9.14285714285714" defaultRowHeight="20.25" outlineLevelCol="6"/>
  <cols>
    <col min="1" max="1" width="69.4285714285714" style="2" customWidth="1"/>
    <col min="2" max="2" width="9.14285714285714" style="3"/>
    <col min="3" max="5" width="12" style="4" customWidth="1"/>
    <col min="6" max="7" width="12" style="2" customWidth="1"/>
    <col min="8" max="16384" width="9.14285714285714" style="2"/>
  </cols>
  <sheetData>
    <row r="1" spans="1:5">
      <c r="A1" s="5" t="s">
        <v>0</v>
      </c>
      <c r="B1" s="5"/>
      <c r="C1" s="5"/>
      <c r="D1" s="5"/>
      <c r="E1" s="5"/>
    </row>
    <row r="2" spans="1:5">
      <c r="A2" s="5" t="s">
        <v>1</v>
      </c>
      <c r="B2" s="5"/>
      <c r="C2" s="5"/>
      <c r="D2" s="5"/>
      <c r="E2" s="5"/>
    </row>
    <row r="3" spans="1:1">
      <c r="A3" s="6"/>
    </row>
    <row r="4" spans="1:5">
      <c r="A4" s="7" t="s">
        <v>2</v>
      </c>
      <c r="B4" s="7"/>
      <c r="C4" s="7"/>
      <c r="D4" s="7"/>
      <c r="E4" s="7"/>
    </row>
    <row r="5" ht="15.75" customHeight="1" spans="1:5">
      <c r="A5" s="8" t="s">
        <v>3</v>
      </c>
      <c r="B5" s="8"/>
      <c r="C5" s="8"/>
      <c r="D5" s="8"/>
      <c r="E5" s="8"/>
    </row>
    <row r="6" spans="1:1">
      <c r="A6" s="9"/>
    </row>
    <row r="7" spans="1:1">
      <c r="A7" s="10" t="s">
        <v>4</v>
      </c>
    </row>
    <row r="8" spans="1:1">
      <c r="A8" s="6"/>
    </row>
    <row r="9" spans="1:5">
      <c r="A9" s="11" t="s">
        <v>5</v>
      </c>
      <c r="B9" s="12" t="s">
        <v>6</v>
      </c>
      <c r="C9" s="13" t="s">
        <v>7</v>
      </c>
      <c r="D9" s="13"/>
      <c r="E9" s="13"/>
    </row>
    <row r="10" ht="40.5" spans="1:5">
      <c r="A10" s="11"/>
      <c r="B10" s="12"/>
      <c r="C10" s="14" t="s">
        <v>8</v>
      </c>
      <c r="D10" s="14" t="s">
        <v>9</v>
      </c>
      <c r="E10" s="15" t="s">
        <v>10</v>
      </c>
    </row>
    <row r="11" spans="1:5">
      <c r="A11" s="16" t="s">
        <v>11</v>
      </c>
      <c r="B11" s="17" t="s">
        <v>12</v>
      </c>
      <c r="C11" s="18">
        <v>69</v>
      </c>
      <c r="D11" s="18">
        <f>C11</f>
        <v>69</v>
      </c>
      <c r="E11" s="18">
        <v>65</v>
      </c>
    </row>
    <row r="12" ht="25.5" spans="1:5">
      <c r="A12" s="19" t="s">
        <v>13</v>
      </c>
      <c r="B12" s="17" t="s">
        <v>14</v>
      </c>
      <c r="C12" s="20">
        <f>(C13-C32)/C11</f>
        <v>1971.77351117681</v>
      </c>
      <c r="D12" s="20">
        <f t="shared" ref="D12:E12" si="0">(D13-D32)/D11</f>
        <v>1971.77351117681</v>
      </c>
      <c r="E12" s="20">
        <f t="shared" si="0"/>
        <v>2093.11341955692</v>
      </c>
    </row>
    <row r="13" ht="25.5" spans="1:5">
      <c r="A13" s="16" t="s">
        <v>15</v>
      </c>
      <c r="B13" s="17" t="s">
        <v>14</v>
      </c>
      <c r="C13" s="21">
        <f>C15+C29+C30+C33+C31+C32</f>
        <v>147852.3722712</v>
      </c>
      <c r="D13" s="21">
        <f t="shared" ref="D13:E13" si="1">D15+D29+D30+D33+D31+D32</f>
        <v>147852.3722712</v>
      </c>
      <c r="E13" s="21">
        <f t="shared" si="1"/>
        <v>147852.3722712</v>
      </c>
    </row>
    <row r="14" spans="1:7">
      <c r="A14" s="22" t="s">
        <v>16</v>
      </c>
      <c r="B14" s="23"/>
      <c r="C14" s="20"/>
      <c r="D14" s="20">
        <f t="shared" ref="D14:E29" si="2">C14</f>
        <v>0</v>
      </c>
      <c r="E14" s="20">
        <f t="shared" si="2"/>
        <v>0</v>
      </c>
      <c r="G14" s="4"/>
    </row>
    <row r="15" ht="25.5" spans="1:5">
      <c r="A15" s="24" t="s">
        <v>17</v>
      </c>
      <c r="B15" s="25" t="s">
        <v>14</v>
      </c>
      <c r="C15" s="26">
        <f>C17+C20+C23+C26</f>
        <v>104539.8</v>
      </c>
      <c r="D15" s="26">
        <f t="shared" ref="D15:E15" si="3">D17+D20+D23+D26</f>
        <v>104539.8</v>
      </c>
      <c r="E15" s="26">
        <f t="shared" si="3"/>
        <v>104539.8</v>
      </c>
    </row>
    <row r="16" spans="1:5">
      <c r="A16" s="22" t="s">
        <v>18</v>
      </c>
      <c r="B16" s="23"/>
      <c r="C16" s="20"/>
      <c r="D16" s="20">
        <f t="shared" si="2"/>
        <v>0</v>
      </c>
      <c r="E16" s="20">
        <f t="shared" si="2"/>
        <v>0</v>
      </c>
    </row>
    <row r="17" s="1" customFormat="1" ht="25.5" spans="1:5">
      <c r="A17" s="27" t="s">
        <v>19</v>
      </c>
      <c r="B17" s="28" t="s">
        <v>14</v>
      </c>
      <c r="C17" s="21">
        <v>14660.2</v>
      </c>
      <c r="D17" s="29">
        <f t="shared" si="2"/>
        <v>14660.2</v>
      </c>
      <c r="E17" s="29">
        <f t="shared" si="2"/>
        <v>14660.2</v>
      </c>
    </row>
    <row r="18" s="1" customFormat="1" spans="1:6">
      <c r="A18" s="30" t="s">
        <v>20</v>
      </c>
      <c r="B18" s="31" t="s">
        <v>21</v>
      </c>
      <c r="C18" s="32">
        <v>4.5</v>
      </c>
      <c r="D18" s="20">
        <f t="shared" si="2"/>
        <v>4.5</v>
      </c>
      <c r="E18" s="20">
        <f t="shared" si="2"/>
        <v>4.5</v>
      </c>
      <c r="F18" s="33">
        <f>C18+C21+C24+C27</f>
        <v>39.53</v>
      </c>
    </row>
    <row r="19" s="1" customFormat="1" ht="21.95" customHeight="1" spans="1:5">
      <c r="A19" s="30" t="s">
        <v>22</v>
      </c>
      <c r="B19" s="34" t="s">
        <v>23</v>
      </c>
      <c r="C19" s="20">
        <f>C17/C18/12*1000+200</f>
        <v>271685.185185185</v>
      </c>
      <c r="D19" s="20">
        <f t="shared" si="2"/>
        <v>271685.185185185</v>
      </c>
      <c r="E19" s="20">
        <f t="shared" si="2"/>
        <v>271685.185185185</v>
      </c>
    </row>
    <row r="20" s="1" customFormat="1" ht="25.5" spans="1:5">
      <c r="A20" s="27" t="s">
        <v>24</v>
      </c>
      <c r="B20" s="28" t="s">
        <v>14</v>
      </c>
      <c r="C20" s="21">
        <v>60740</v>
      </c>
      <c r="D20" s="29">
        <f t="shared" si="2"/>
        <v>60740</v>
      </c>
      <c r="E20" s="29">
        <f t="shared" si="2"/>
        <v>60740</v>
      </c>
    </row>
    <row r="21" s="1" customFormat="1" spans="1:5">
      <c r="A21" s="30" t="s">
        <v>20</v>
      </c>
      <c r="B21" s="31" t="s">
        <v>21</v>
      </c>
      <c r="C21" s="35">
        <v>16.03</v>
      </c>
      <c r="D21" s="20">
        <f t="shared" si="2"/>
        <v>16.03</v>
      </c>
      <c r="E21" s="20">
        <f t="shared" si="2"/>
        <v>16.03</v>
      </c>
    </row>
    <row r="22" ht="21.95" customHeight="1" spans="1:5">
      <c r="A22" s="19" t="s">
        <v>22</v>
      </c>
      <c r="B22" s="17" t="s">
        <v>23</v>
      </c>
      <c r="C22" s="20">
        <f>C20/12/C21*1000</f>
        <v>315762.112705344</v>
      </c>
      <c r="D22" s="20">
        <f t="shared" si="2"/>
        <v>315762.112705344</v>
      </c>
      <c r="E22" s="20">
        <f t="shared" si="2"/>
        <v>315762.112705344</v>
      </c>
    </row>
    <row r="23" ht="38.25" spans="1:5">
      <c r="A23" s="36" t="s">
        <v>25</v>
      </c>
      <c r="B23" s="37" t="s">
        <v>14</v>
      </c>
      <c r="C23" s="21">
        <v>9503.7</v>
      </c>
      <c r="D23" s="29">
        <f t="shared" si="2"/>
        <v>9503.7</v>
      </c>
      <c r="E23" s="29">
        <f t="shared" si="2"/>
        <v>9503.7</v>
      </c>
    </row>
    <row r="24" spans="1:5">
      <c r="A24" s="19" t="s">
        <v>20</v>
      </c>
      <c r="B24" s="38" t="s">
        <v>21</v>
      </c>
      <c r="C24" s="32">
        <v>3.5</v>
      </c>
      <c r="D24" s="20">
        <f t="shared" si="2"/>
        <v>3.5</v>
      </c>
      <c r="E24" s="20">
        <f t="shared" si="2"/>
        <v>3.5</v>
      </c>
    </row>
    <row r="25" ht="21.95" customHeight="1" spans="1:5">
      <c r="A25" s="19" t="s">
        <v>22</v>
      </c>
      <c r="B25" s="17" t="s">
        <v>23</v>
      </c>
      <c r="C25" s="20">
        <f>C23/C24/12*1000</f>
        <v>226278.571428571</v>
      </c>
      <c r="D25" s="20">
        <f t="shared" si="2"/>
        <v>226278.571428571</v>
      </c>
      <c r="E25" s="20">
        <f t="shared" si="2"/>
        <v>226278.571428571</v>
      </c>
    </row>
    <row r="26" ht="25.5" spans="1:5">
      <c r="A26" s="16" t="s">
        <v>26</v>
      </c>
      <c r="B26" s="37" t="s">
        <v>14</v>
      </c>
      <c r="C26" s="21">
        <v>19635.9</v>
      </c>
      <c r="D26" s="29">
        <f t="shared" si="2"/>
        <v>19635.9</v>
      </c>
      <c r="E26" s="29">
        <f t="shared" si="2"/>
        <v>19635.9</v>
      </c>
    </row>
    <row r="27" spans="1:5">
      <c r="A27" s="19" t="s">
        <v>20</v>
      </c>
      <c r="B27" s="38" t="s">
        <v>21</v>
      </c>
      <c r="C27" s="32">
        <v>15.5</v>
      </c>
      <c r="D27" s="20">
        <f t="shared" si="2"/>
        <v>15.5</v>
      </c>
      <c r="E27" s="20">
        <f t="shared" si="2"/>
        <v>15.5</v>
      </c>
    </row>
    <row r="28" ht="21.95" customHeight="1" spans="1:5">
      <c r="A28" s="19" t="s">
        <v>22</v>
      </c>
      <c r="B28" s="17" t="s">
        <v>23</v>
      </c>
      <c r="C28" s="20">
        <f>C26/12/C27*1000</f>
        <v>105569.35483871</v>
      </c>
      <c r="D28" s="20">
        <f t="shared" si="2"/>
        <v>105569.35483871</v>
      </c>
      <c r="E28" s="20">
        <f t="shared" si="2"/>
        <v>105569.35483871</v>
      </c>
    </row>
    <row r="29" ht="25.5" spans="1:5">
      <c r="A29" s="16" t="s">
        <v>27</v>
      </c>
      <c r="B29" s="17" t="s">
        <v>14</v>
      </c>
      <c r="C29" s="21">
        <f>C15*11.7444%</f>
        <v>12277.5722712</v>
      </c>
      <c r="D29" s="29">
        <f t="shared" si="2"/>
        <v>12277.5722712</v>
      </c>
      <c r="E29" s="29">
        <f t="shared" si="2"/>
        <v>12277.5722712</v>
      </c>
    </row>
    <row r="30" ht="36" spans="1:5">
      <c r="A30" s="36" t="s">
        <v>28</v>
      </c>
      <c r="B30" s="17" t="s">
        <v>14</v>
      </c>
      <c r="C30" s="21">
        <v>7760</v>
      </c>
      <c r="D30" s="29">
        <f t="shared" ref="D30:E30" si="4">C30</f>
        <v>7760</v>
      </c>
      <c r="E30" s="29">
        <f t="shared" si="4"/>
        <v>7760</v>
      </c>
    </row>
    <row r="31" ht="25.5" spans="1:5">
      <c r="A31" s="36" t="s">
        <v>29</v>
      </c>
      <c r="B31" s="17" t="s">
        <v>14</v>
      </c>
      <c r="C31" s="20">
        <v>4500</v>
      </c>
      <c r="D31" s="20">
        <v>4500</v>
      </c>
      <c r="E31" s="20">
        <v>4500</v>
      </c>
    </row>
    <row r="32" ht="36" spans="1:5">
      <c r="A32" s="36" t="s">
        <v>30</v>
      </c>
      <c r="B32" s="17" t="s">
        <v>14</v>
      </c>
      <c r="C32" s="39">
        <v>11800</v>
      </c>
      <c r="D32" s="29">
        <f t="shared" ref="D32:E32" si="5">C32</f>
        <v>11800</v>
      </c>
      <c r="E32" s="29">
        <f t="shared" si="5"/>
        <v>11800</v>
      </c>
    </row>
    <row r="33" ht="38.25" customHeight="1" spans="1:5">
      <c r="A33" s="36" t="s">
        <v>31</v>
      </c>
      <c r="B33" s="17" t="s">
        <v>14</v>
      </c>
      <c r="C33" s="39">
        <v>6975</v>
      </c>
      <c r="D33" s="39">
        <v>6975</v>
      </c>
      <c r="E33" s="39">
        <v>6975</v>
      </c>
    </row>
    <row r="34" spans="3:3">
      <c r="C34" s="4">
        <f>C33+C32+C31+C30+C29+C15</f>
        <v>147852.3722712</v>
      </c>
    </row>
  </sheetData>
  <mergeCells count="7">
    <mergeCell ref="A1:E1"/>
    <mergeCell ref="A2:E2"/>
    <mergeCell ref="A4:E4"/>
    <mergeCell ref="A5:E5"/>
    <mergeCell ref="C9:E9"/>
    <mergeCell ref="A9:A10"/>
    <mergeCell ref="B9:B10"/>
  </mergeCells>
  <pageMargins left="0.511811023622047" right="0.31496062992126" top="0.748031496062992" bottom="0.748031496062992" header="0.31496062992126" footer="0.31496062992126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Баймурзинская ОШ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</cp:lastModifiedBy>
  <dcterms:created xsi:type="dcterms:W3CDTF">2015-06-05T18:19:00Z</dcterms:created>
  <dcterms:modified xsi:type="dcterms:W3CDTF">2025-01-08T08:39:12Z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58B849A2E8C1427BA133268C491D4E9C_12</vt:lpwstr>
  </property>
  <property fmtid="{D5CDD505-2E9C-101B-9397-08002B2CF9AE}" pid="3" name="KSOProductBuildVer">
    <vt:lpwstr>1049-12.2.0.19307</vt:lpwstr>
  </property>
</Properties>
</file>